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РНЦ!$A$1:$V$52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P28" i="60" l="1"/>
  <c r="H28" i="60"/>
  <c r="L28" i="60" l="1"/>
  <c r="M28" i="60"/>
  <c r="K35" i="60" l="1"/>
  <c r="N35" i="60"/>
  <c r="O35" i="60"/>
  <c r="K28" i="60"/>
  <c r="K36" i="60" l="1"/>
  <c r="E28" i="60"/>
  <c r="F28" i="60"/>
  <c r="V34" i="60" l="1"/>
  <c r="V35" i="60" s="1"/>
  <c r="T34" i="60"/>
  <c r="T35" i="60" s="1"/>
  <c r="U35" i="60"/>
  <c r="U28" i="60"/>
  <c r="U36" i="60" l="1"/>
  <c r="Q35" i="60" l="1"/>
  <c r="P35" i="60"/>
  <c r="J35" i="60"/>
  <c r="I35" i="60"/>
  <c r="H35" i="60"/>
  <c r="G35" i="60"/>
  <c r="F35" i="60"/>
  <c r="E35" i="60"/>
  <c r="D35" i="60"/>
  <c r="V28" i="60" l="1"/>
  <c r="V36" i="60" s="1"/>
  <c r="O28" i="60"/>
  <c r="O36" i="60" s="1"/>
  <c r="N28" i="60"/>
  <c r="N36" i="60" s="1"/>
  <c r="T28" i="60"/>
  <c r="T36" i="60" s="1"/>
  <c r="J28" i="60"/>
  <c r="J36" i="60" s="1"/>
  <c r="I28" i="60"/>
  <c r="I36" i="60" s="1"/>
  <c r="P36" i="60"/>
  <c r="Q28" i="60"/>
  <c r="Q36" i="60" s="1"/>
  <c r="H36" i="60" l="1"/>
  <c r="D28" i="60"/>
  <c r="D36" i="60" s="1"/>
  <c r="H39" i="60" l="1"/>
  <c r="H40" i="60" s="1"/>
  <c r="H38" i="60"/>
  <c r="F36" i="60"/>
  <c r="H44" i="60" s="1"/>
  <c r="G28" i="60"/>
  <c r="G36" i="60" s="1"/>
  <c r="E36" i="60" l="1"/>
  <c r="H43" i="60" s="1"/>
  <c r="H45" i="60" s="1"/>
  <c r="S28" i="60"/>
  <c r="R28" i="60"/>
  <c r="D45" i="60"/>
  <c r="S35" i="60" l="1"/>
  <c r="S36" i="60" s="1"/>
  <c r="R35" i="60"/>
  <c r="R36" i="60" s="1"/>
  <c r="H42" i="60"/>
</calcChain>
</file>

<file path=xl/sharedStrings.xml><?xml version="1.0" encoding="utf-8"?>
<sst xmlns="http://schemas.openxmlformats.org/spreadsheetml/2006/main" count="84" uniqueCount="79">
  <si>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</si>
  <si>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</si>
  <si>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</si>
  <si>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</si>
  <si>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</si>
  <si>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</si>
  <si>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</si>
  <si>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</si>
  <si>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</si>
  <si>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</si>
  <si>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</si>
  <si>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</si>
  <si>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</si>
  <si>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</si>
  <si>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</si>
  <si>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</si>
  <si>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</si>
  <si>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</si>
  <si>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</si>
  <si>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</si>
  <si>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</si>
  <si>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</si>
  <si>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</si>
  <si>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</si>
  <si>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</si>
  <si>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</si>
  <si>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</si>
  <si>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</si>
  <si>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</si>
  <si>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</si>
  <si>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</si>
  <si>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</si>
  <si>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</si>
  <si>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</si>
  <si>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</si>
  <si>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</si>
  <si>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</si>
  <si>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</si>
  <si>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</si>
  <si>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</si>
  <si>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</si>
  <si>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</si>
  <si>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</si>
  <si>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</si>
  <si>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</si>
  <si>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</si>
  <si>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</si>
  <si>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</si>
  <si>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</si>
  <si>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</si>
  <si>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</si>
  <si>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</si>
  <si>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 xml:space="preserve">Директор ТЭЦ-10 филиала 
ООО "Байкальская энергетическая компания" </t>
  </si>
  <si>
    <t xml:space="preserve">  ________________ И.Г. Одяков</t>
  </si>
  <si>
    <t>"______ " _______________2021г</t>
  </si>
  <si>
    <t>1</t>
  </si>
  <si>
    <t>В.В. Горев</t>
  </si>
  <si>
    <t>Начальник ОППР</t>
  </si>
  <si>
    <t>Инженер по ПСР ОППР</t>
  </si>
  <si>
    <t>на "Выполнение котлоочистительных работ по очистке оборудования КТЦ (КА, ЗУУ, ДС) на филиале ТЭЦ-10 в г. Ангарске"</t>
  </si>
  <si>
    <t>И.С. Воеводина</t>
  </si>
  <si>
    <t>Основание: дефектные ведомости №№ 1…8</t>
  </si>
  <si>
    <t>Составлен в ценах по состоянию на 1кв. 2022 г.</t>
  </si>
  <si>
    <t xml:space="preserve">Индекс-дефлятор на материалы и ЭММ на </t>
  </si>
  <si>
    <t>8</t>
  </si>
  <si>
    <t>2</t>
  </si>
  <si>
    <t>3</t>
  </si>
  <si>
    <t>4</t>
  </si>
  <si>
    <t>5</t>
  </si>
  <si>
    <t>6</t>
  </si>
  <si>
    <t>7</t>
  </si>
  <si>
    <t>Смета №1. Котлоочистные работы по очистке оборудования КТЦ, к/а ст. № 1-4, ЗУУ к/а 1-4, ТДМ 1-4</t>
  </si>
  <si>
    <t>Смета №2. Котлоочистные работы по очистке оборудования КТЦ, к/а ст. № 5-8, ЗУУ к/а 5-8, ТДМ 5-8</t>
  </si>
  <si>
    <t>Смета №3. Котлоочистные работы по очистке оборудования КТЦ, к/а ст. № 9-12, ЗУУ к/а 9-12, ТДМ 9-12</t>
  </si>
  <si>
    <t>Смета №4. Котлоочистные работы по очистке оборудования КТЦ, к/а ст. № 13-16, ЗУУ к/а 13-16, ТДМ 13-16</t>
  </si>
  <si>
    <t xml:space="preserve">Смета №5. Котлоочистительные работы по очистке оборудования КТЦ, к/а ст. № 1-4, ЗУУ к/а 1-4, ТДМ 1-4 (сверхтиповые) </t>
  </si>
  <si>
    <t xml:space="preserve">Смета №6. Котлоочистительные работы по очистке оборудования КТЦ, к/а ст. № 5-8, ЗУУ к/а 5-8, ТДМ 5-8 (сверхтиповые) </t>
  </si>
  <si>
    <t xml:space="preserve">Смета №7. Котлоочистительные работы по очистке оборудования КТЦ, к/а ст. № 9-12, ЗУУ к/а 9-12, ТДМ 9-12 (сверхтиповые) </t>
  </si>
  <si>
    <t xml:space="preserve">Смета №8. Котлоочистительные работы по очистке оборудования КТЦ, к/а ст. № 13-16, ЗУУ к/а 13-16, ТДМ 13-16 (сверхтиповые)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</si>
</sst>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5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10" fillId="0" borderId="0"/>
  </cellStyleXfs>
  <cellXfs count="135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3" xfId="0" applyNumberFormat="1" applyFont="1" applyBorder="1" applyAlignment="1">
      <alignment horizontal="left" wrapText="1"/>
    </xf>
    <xf numFmtId="3" fontId="29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3" fontId="28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29" fillId="0" borderId="0" xfId="0" applyNumberFormat="1" applyFont="1" applyAlignment="1">
      <alignment horizontal="left" vertical="center"/>
    </xf>
    <xf numFmtId="3" fontId="29" fillId="0" borderId="0" xfId="0" applyNumberFormat="1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5" fillId="0" borderId="3" xfId="0" applyFont="1" applyBorder="1" applyAlignment="1">
      <alignment horizontal="left" vertical="center"/>
    </xf>
    <xf numFmtId="9" fontId="35" fillId="0" borderId="3" xfId="0" applyNumberFormat="1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 wrapText="1"/>
    </xf>
    <xf numFmtId="3" fontId="29" fillId="0" borderId="3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vertical="center" wrapText="1"/>
    </xf>
    <xf numFmtId="0" fontId="35" fillId="0" borderId="3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10" fontId="35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3" fontId="20" fillId="3" borderId="1" xfId="45" applyNumberFormat="1" applyFont="1" applyFill="1" applyBorder="1" applyAlignment="1">
      <alignment horizontal="center" vertical="center" wrapText="1"/>
    </xf>
    <xf numFmtId="3" fontId="20" fillId="2" borderId="1" xfId="45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right" vertical="center"/>
    </xf>
    <xf numFmtId="3" fontId="37" fillId="0" borderId="1" xfId="45" applyNumberFormat="1" applyFont="1" applyFill="1" applyBorder="1" applyAlignment="1">
      <alignment horizontal="center" vertical="center" wrapText="1"/>
    </xf>
    <xf numFmtId="3" fontId="37" fillId="3" borderId="1" xfId="45" applyNumberFormat="1" applyFont="1" applyFill="1" applyBorder="1" applyAlignment="1">
      <alignment horizontal="center" vertical="center" wrapText="1"/>
    </xf>
    <xf numFmtId="3" fontId="37" fillId="2" borderId="1" xfId="45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right" vertical="center" wrapText="1"/>
    </xf>
    <xf numFmtId="3" fontId="37" fillId="0" borderId="1" xfId="45" applyNumberFormat="1" applyFont="1" applyFill="1" applyBorder="1" applyAlignment="1">
      <alignment horizontal="center" vertical="center"/>
    </xf>
    <xf numFmtId="3" fontId="37" fillId="3" borderId="1" xfId="45" applyNumberFormat="1" applyFont="1" applyFill="1" applyBorder="1" applyAlignment="1">
      <alignment horizontal="center" vertical="center"/>
    </xf>
    <xf numFmtId="3" fontId="37" fillId="2" borderId="1" xfId="45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167" fontId="38" fillId="0" borderId="1" xfId="45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3" fontId="38" fillId="0" borderId="1" xfId="45" applyNumberFormat="1" applyFont="1" applyFill="1" applyBorder="1" applyAlignment="1">
      <alignment horizontal="center" vertical="center" wrapText="1"/>
    </xf>
    <xf numFmtId="4" fontId="37" fillId="0" borderId="1" xfId="45" applyNumberFormat="1" applyFont="1" applyFill="1" applyBorder="1" applyAlignment="1">
      <alignment horizontal="center" vertical="center" wrapText="1"/>
    </xf>
    <xf numFmtId="0" fontId="40" fillId="4" borderId="8" xfId="54" applyFont="1" applyFill="1" applyBorder="1" applyAlignment="1">
      <alignment vertical="center" wrapText="1"/>
    </xf>
    <xf numFmtId="0" fontId="40" fillId="4" borderId="1" xfId="54" applyFont="1" applyFill="1" applyBorder="1" applyAlignment="1">
      <alignment vertical="center" wrapText="1"/>
    </xf>
    <xf numFmtId="0" fontId="40" fillId="4" borderId="9" xfId="54" applyFont="1" applyFill="1" applyBorder="1" applyAlignment="1">
      <alignment vertical="center" wrapText="1"/>
    </xf>
    <xf numFmtId="4" fontId="41" fillId="2" borderId="8" xfId="54" applyNumberFormat="1" applyFont="1" applyFill="1" applyBorder="1" applyAlignment="1">
      <alignment vertical="center" wrapText="1"/>
    </xf>
    <xf numFmtId="4" fontId="41" fillId="2" borderId="1" xfId="54" applyNumberFormat="1" applyFont="1" applyFill="1" applyBorder="1" applyAlignment="1">
      <alignment vertical="center" wrapText="1"/>
    </xf>
    <xf numFmtId="4" fontId="41" fillId="2" borderId="9" xfId="54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_ГЗУ-II.04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6"/>
  <sheetViews>
    <sheetView tabSelected="1" view="pageBreakPreview" topLeftCell="A28" zoomScale="90" zoomScaleNormal="75" zoomScaleSheetLayoutView="90" zoomScalePageLayoutView="70" workbookViewId="0">
      <selection activeCell="AA26" sqref="AA26"/>
    </sheetView>
  </sheetViews>
  <sheetFormatPr defaultColWidth="9.140625" defaultRowHeight="15" outlineLevelCol="1" x14ac:dyDescent="0.25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7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41"/>
      <c r="B1" s="42"/>
      <c r="C1" s="43"/>
      <c r="F1" s="44"/>
      <c r="O1" s="49" t="s">
        <v>30</v>
      </c>
      <c r="Q1" s="50"/>
      <c r="R1" s="50"/>
    </row>
    <row r="2" spans="1:22" s="4" customFormat="1" ht="50.25" customHeight="1" x14ac:dyDescent="0.25">
      <c r="A2" s="41"/>
      <c r="B2" s="42"/>
      <c r="C2" s="43"/>
      <c r="F2" s="44"/>
      <c r="O2" s="94" t="s">
        <v>52</v>
      </c>
      <c r="P2" s="94"/>
      <c r="Q2" s="94"/>
      <c r="R2" s="94"/>
    </row>
    <row r="3" spans="1:22" s="4" customFormat="1" ht="18.75" x14ac:dyDescent="0.25">
      <c r="A3" s="41"/>
      <c r="B3" s="42"/>
      <c r="C3" s="43"/>
      <c r="F3" s="45"/>
      <c r="G3" s="45"/>
      <c r="O3" s="51" t="s">
        <v>53</v>
      </c>
      <c r="Q3" s="51"/>
      <c r="R3" s="51"/>
    </row>
    <row r="4" spans="1:22" s="4" customFormat="1" ht="21.75" customHeight="1" x14ac:dyDescent="0.25">
      <c r="A4" s="41"/>
      <c r="B4" s="42"/>
      <c r="C4" s="43"/>
      <c r="F4" s="45"/>
      <c r="G4" s="45"/>
      <c r="O4" s="52" t="s">
        <v>54</v>
      </c>
      <c r="Q4" s="52"/>
      <c r="R4" s="52"/>
    </row>
    <row r="5" spans="1:22" s="34" customFormat="1" ht="18.75" x14ac:dyDescent="0.25">
      <c r="A5" s="97" t="s">
        <v>47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</row>
    <row r="6" spans="1:22" s="34" customFormat="1" ht="18.75" customHeight="1" x14ac:dyDescent="0.25">
      <c r="A6" s="98" t="s">
        <v>59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</row>
    <row r="7" spans="1:22" ht="10.15" customHeight="1" x14ac:dyDescent="0.25">
      <c r="A7" s="5"/>
      <c r="B7" s="5"/>
      <c r="C7" s="5"/>
      <c r="D7" s="5"/>
      <c r="E7" s="5"/>
      <c r="F7" s="6"/>
      <c r="G7" s="16"/>
      <c r="H7" s="16"/>
      <c r="I7" s="5"/>
      <c r="J7" s="5"/>
      <c r="K7" s="16"/>
      <c r="L7" s="16"/>
      <c r="M7" s="16"/>
      <c r="N7" s="5"/>
      <c r="O7" s="5"/>
      <c r="P7" s="5"/>
      <c r="Q7" s="5"/>
    </row>
    <row r="8" spans="1:22" ht="15.75" customHeight="1" x14ac:dyDescent="0.25">
      <c r="A8" s="99" t="s">
        <v>61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</row>
    <row r="9" spans="1:22" s="12" customFormat="1" ht="15" customHeight="1" x14ac:dyDescent="0.25">
      <c r="A9" s="9" t="s">
        <v>4</v>
      </c>
      <c r="B9" s="10"/>
      <c r="C9" s="10"/>
      <c r="D9" s="10"/>
      <c r="F9" s="13"/>
      <c r="I9" s="11"/>
      <c r="J9" s="11"/>
      <c r="K9" s="11"/>
    </row>
    <row r="10" spans="1:22" s="12" customFormat="1" ht="15.75" customHeight="1" x14ac:dyDescent="0.25">
      <c r="A10" s="85" t="s">
        <v>22</v>
      </c>
      <c r="B10" s="85"/>
      <c r="C10" s="102"/>
      <c r="D10" s="102"/>
      <c r="E10" s="79"/>
      <c r="F10" s="80"/>
      <c r="G10" s="79"/>
      <c r="H10" s="79"/>
      <c r="I10" s="14"/>
      <c r="J10" s="14"/>
      <c r="K10" s="14"/>
      <c r="O10" s="64"/>
      <c r="P10" s="63"/>
      <c r="Q10" s="65"/>
    </row>
    <row r="11" spans="1:22" s="12" customFormat="1" ht="15.75" customHeight="1" x14ac:dyDescent="0.25">
      <c r="A11" s="85" t="s">
        <v>17</v>
      </c>
      <c r="B11" s="85"/>
      <c r="C11" s="86"/>
      <c r="D11" s="86"/>
      <c r="E11" s="79"/>
      <c r="F11" s="80"/>
      <c r="G11" s="79"/>
      <c r="H11" s="79"/>
      <c r="I11" s="9"/>
      <c r="J11" s="9"/>
      <c r="K11" s="9"/>
      <c r="O11" s="64"/>
      <c r="P11" s="63"/>
      <c r="Q11" s="65"/>
    </row>
    <row r="12" spans="1:22" s="12" customFormat="1" ht="15.75" customHeight="1" x14ac:dyDescent="0.25">
      <c r="A12" s="85" t="s">
        <v>27</v>
      </c>
      <c r="B12" s="85"/>
      <c r="C12" s="86"/>
      <c r="D12" s="86"/>
      <c r="E12" s="79"/>
      <c r="F12" s="80"/>
      <c r="G12" s="79"/>
      <c r="H12" s="81"/>
      <c r="I12" s="9"/>
      <c r="J12" s="9"/>
      <c r="K12" s="9"/>
      <c r="O12" s="64"/>
      <c r="P12" s="63"/>
      <c r="Q12" s="65"/>
    </row>
    <row r="13" spans="1:22" s="12" customFormat="1" ht="30.75" customHeight="1" x14ac:dyDescent="0.25">
      <c r="A13" s="100" t="s">
        <v>63</v>
      </c>
      <c r="B13" s="100"/>
      <c r="C13" s="101"/>
      <c r="D13" s="86"/>
      <c r="E13" s="82"/>
      <c r="F13" s="82"/>
      <c r="G13" s="82"/>
      <c r="H13" s="83"/>
      <c r="I13" s="54"/>
      <c r="J13" s="54"/>
      <c r="K13" s="54"/>
      <c r="L13" s="54"/>
      <c r="M13" s="54"/>
      <c r="N13" s="54"/>
      <c r="O13" s="54"/>
      <c r="P13" s="54"/>
      <c r="Q13" s="53"/>
    </row>
    <row r="14" spans="1:22" ht="15" customHeight="1" x14ac:dyDescent="0.25">
      <c r="A14" s="89" t="s">
        <v>62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</row>
    <row r="15" spans="1:22" x14ac:dyDescent="0.25">
      <c r="A15" s="90" t="s">
        <v>31</v>
      </c>
      <c r="B15" s="90" t="s">
        <v>0</v>
      </c>
      <c r="C15" s="90" t="s">
        <v>1</v>
      </c>
      <c r="D15" s="90" t="s">
        <v>20</v>
      </c>
      <c r="E15" s="90"/>
      <c r="F15" s="90"/>
      <c r="G15" s="90"/>
      <c r="H15" s="90" t="s">
        <v>36</v>
      </c>
      <c r="I15" s="90"/>
      <c r="J15" s="90"/>
      <c r="K15" s="90"/>
      <c r="L15" s="90"/>
      <c r="M15" s="90"/>
      <c r="N15" s="90"/>
      <c r="O15" s="90"/>
      <c r="P15" s="90"/>
      <c r="Q15" s="90"/>
      <c r="R15" s="90" t="s">
        <v>32</v>
      </c>
      <c r="S15" s="90"/>
      <c r="T15" s="90"/>
      <c r="U15" s="90"/>
      <c r="V15" s="90"/>
    </row>
    <row r="16" spans="1:22" ht="15" customHeight="1" x14ac:dyDescent="0.25">
      <c r="A16" s="90"/>
      <c r="B16" s="90"/>
      <c r="C16" s="90"/>
      <c r="D16" s="90" t="s">
        <v>9</v>
      </c>
      <c r="E16" s="90" t="s">
        <v>16</v>
      </c>
      <c r="F16" s="90"/>
      <c r="G16" s="90"/>
      <c r="H16" s="91" t="s">
        <v>51</v>
      </c>
      <c r="I16" s="90" t="s">
        <v>50</v>
      </c>
      <c r="J16" s="90"/>
      <c r="K16" s="90"/>
      <c r="L16" s="90"/>
      <c r="M16" s="90"/>
      <c r="N16" s="90"/>
      <c r="O16" s="90"/>
      <c r="P16" s="90"/>
      <c r="Q16" s="90"/>
      <c r="R16" s="91" t="s">
        <v>9</v>
      </c>
      <c r="S16" s="90" t="s">
        <v>16</v>
      </c>
      <c r="T16" s="90"/>
      <c r="U16" s="90"/>
      <c r="V16" s="90"/>
    </row>
    <row r="17" spans="1:22" ht="46.5" customHeight="1" x14ac:dyDescent="0.25">
      <c r="A17" s="90"/>
      <c r="B17" s="90"/>
      <c r="C17" s="90"/>
      <c r="D17" s="90"/>
      <c r="E17" s="29" t="s">
        <v>6</v>
      </c>
      <c r="F17" s="29" t="s">
        <v>10</v>
      </c>
      <c r="G17" s="29" t="s">
        <v>23</v>
      </c>
      <c r="H17" s="91"/>
      <c r="I17" s="68" t="s">
        <v>48</v>
      </c>
      <c r="J17" s="69" t="s">
        <v>5</v>
      </c>
      <c r="K17" s="68" t="s">
        <v>49</v>
      </c>
      <c r="L17" s="73" t="s">
        <v>21</v>
      </c>
      <c r="M17" s="74" t="s">
        <v>15</v>
      </c>
      <c r="N17" s="71" t="s">
        <v>7</v>
      </c>
      <c r="O17" s="71" t="s">
        <v>8</v>
      </c>
      <c r="P17" s="71" t="s">
        <v>39</v>
      </c>
      <c r="Q17" s="72" t="s">
        <v>40</v>
      </c>
      <c r="R17" s="91"/>
      <c r="S17" s="38" t="s">
        <v>33</v>
      </c>
      <c r="T17" s="38" t="s">
        <v>21</v>
      </c>
      <c r="U17" s="38" t="s">
        <v>15</v>
      </c>
      <c r="V17" s="30" t="s">
        <v>14</v>
      </c>
    </row>
    <row r="18" spans="1:22" ht="15.75" customHeight="1" x14ac:dyDescent="0.25">
      <c r="A18" s="29">
        <v>1</v>
      </c>
      <c r="B18" s="29">
        <v>2</v>
      </c>
      <c r="C18" s="29">
        <v>3</v>
      </c>
      <c r="D18" s="29">
        <v>4</v>
      </c>
      <c r="E18" s="29">
        <v>5</v>
      </c>
      <c r="F18" s="29">
        <v>6</v>
      </c>
      <c r="G18" s="29">
        <v>7</v>
      </c>
      <c r="H18" s="29">
        <v>4</v>
      </c>
      <c r="I18" s="67">
        <v>5</v>
      </c>
      <c r="J18" s="29">
        <v>6</v>
      </c>
      <c r="K18" s="67">
        <v>7</v>
      </c>
      <c r="L18" s="75">
        <v>8</v>
      </c>
      <c r="M18" s="75">
        <v>9</v>
      </c>
      <c r="N18" s="29">
        <v>10</v>
      </c>
      <c r="O18" s="29">
        <v>11</v>
      </c>
      <c r="P18" s="29">
        <v>12</v>
      </c>
      <c r="Q18" s="29">
        <v>13</v>
      </c>
      <c r="R18" s="38">
        <v>12</v>
      </c>
      <c r="S18" s="38">
        <v>13</v>
      </c>
      <c r="T18" s="38">
        <v>14</v>
      </c>
      <c r="U18" s="38">
        <v>15</v>
      </c>
      <c r="V18" s="38">
        <v>16</v>
      </c>
    </row>
    <row r="19" spans="1:22" s="15" customFormat="1" ht="15" customHeight="1" thickBot="1" x14ac:dyDescent="0.3">
      <c r="A19" s="92" t="s">
        <v>24</v>
      </c>
      <c r="B19" s="92"/>
      <c r="C19" s="92"/>
      <c r="D19" s="29"/>
      <c r="E19" s="29"/>
      <c r="F19" s="29"/>
      <c r="G19" s="29"/>
      <c r="H19" s="29"/>
      <c r="I19" s="67"/>
      <c r="J19" s="29"/>
      <c r="K19" s="67"/>
      <c r="L19" s="75"/>
      <c r="M19" s="75"/>
      <c r="N19" s="29"/>
      <c r="O19" s="29"/>
      <c r="P19" s="29"/>
      <c r="Q19" s="29"/>
      <c r="R19" s="38"/>
      <c r="S19" s="38"/>
      <c r="T19" s="38"/>
      <c r="U19" s="38"/>
      <c r="V19" s="38"/>
    </row>
    <row r="20" spans="1:22" s="15" customFormat="1" ht="47.25" x14ac:dyDescent="0.25">
      <c r="A20" s="103">
        <v>1</v>
      </c>
      <c r="B20" s="128" t="s">
        <v>71</v>
      </c>
      <c r="C20" s="104" t="s">
        <v>55</v>
      </c>
      <c r="D20" s="78"/>
      <c r="E20" s="78"/>
      <c r="F20" s="78"/>
      <c r="G20" s="78"/>
      <c r="H20" s="131">
        <v>2391400</v>
      </c>
      <c r="I20" s="67"/>
      <c r="J20" s="78"/>
      <c r="K20" s="67"/>
      <c r="L20" s="75"/>
      <c r="M20" s="75"/>
      <c r="N20" s="78"/>
      <c r="O20" s="78"/>
      <c r="P20" s="78">
        <v>5455.41</v>
      </c>
      <c r="Q20" s="78"/>
      <c r="R20" s="78"/>
      <c r="S20" s="78"/>
      <c r="T20" s="78"/>
      <c r="U20" s="78"/>
      <c r="V20" s="78"/>
    </row>
    <row r="21" spans="1:22" s="15" customFormat="1" ht="47.25" x14ac:dyDescent="0.25">
      <c r="A21" s="103">
        <v>2</v>
      </c>
      <c r="B21" s="129" t="s">
        <v>72</v>
      </c>
      <c r="C21" s="104" t="s">
        <v>65</v>
      </c>
      <c r="D21" s="78"/>
      <c r="E21" s="78"/>
      <c r="F21" s="78"/>
      <c r="G21" s="78"/>
      <c r="H21" s="132">
        <v>2681612</v>
      </c>
      <c r="I21" s="67"/>
      <c r="J21" s="78"/>
      <c r="K21" s="67"/>
      <c r="L21" s="75"/>
      <c r="M21" s="75"/>
      <c r="N21" s="78"/>
      <c r="O21" s="78"/>
      <c r="P21" s="78">
        <v>6129.01</v>
      </c>
      <c r="Q21" s="78"/>
      <c r="R21" s="78"/>
      <c r="S21" s="78"/>
      <c r="T21" s="78"/>
      <c r="U21" s="78"/>
      <c r="V21" s="78"/>
    </row>
    <row r="22" spans="1:22" s="15" customFormat="1" ht="47.25" x14ac:dyDescent="0.25">
      <c r="A22" s="103">
        <v>3</v>
      </c>
      <c r="B22" s="129" t="s">
        <v>73</v>
      </c>
      <c r="C22" s="104" t="s">
        <v>66</v>
      </c>
      <c r="D22" s="78"/>
      <c r="E22" s="78"/>
      <c r="F22" s="78"/>
      <c r="G22" s="78"/>
      <c r="H22" s="132">
        <v>2681442</v>
      </c>
      <c r="I22" s="67"/>
      <c r="J22" s="78"/>
      <c r="K22" s="67"/>
      <c r="L22" s="75"/>
      <c r="M22" s="75"/>
      <c r="N22" s="78"/>
      <c r="O22" s="78"/>
      <c r="P22" s="78">
        <v>6130.69</v>
      </c>
      <c r="Q22" s="78"/>
      <c r="R22" s="78"/>
      <c r="S22" s="78"/>
      <c r="T22" s="78"/>
      <c r="U22" s="78"/>
      <c r="V22" s="78"/>
    </row>
    <row r="23" spans="1:22" s="15" customFormat="1" ht="63" x14ac:dyDescent="0.25">
      <c r="A23" s="103">
        <v>4</v>
      </c>
      <c r="B23" s="129" t="s">
        <v>74</v>
      </c>
      <c r="C23" s="104" t="s">
        <v>67</v>
      </c>
      <c r="D23" s="78"/>
      <c r="E23" s="78"/>
      <c r="F23" s="78"/>
      <c r="G23" s="78"/>
      <c r="H23" s="132">
        <v>2265677</v>
      </c>
      <c r="I23" s="67"/>
      <c r="J23" s="78"/>
      <c r="K23" s="67"/>
      <c r="L23" s="75"/>
      <c r="M23" s="75"/>
      <c r="N23" s="78"/>
      <c r="O23" s="78"/>
      <c r="P23" s="78">
        <v>5214.4399999999996</v>
      </c>
      <c r="Q23" s="78"/>
      <c r="R23" s="78"/>
      <c r="S23" s="78"/>
      <c r="T23" s="78"/>
      <c r="U23" s="78"/>
      <c r="V23" s="78"/>
    </row>
    <row r="24" spans="1:22" s="15" customFormat="1" ht="63" x14ac:dyDescent="0.25">
      <c r="A24" s="103">
        <v>5</v>
      </c>
      <c r="B24" s="129" t="s">
        <v>75</v>
      </c>
      <c r="C24" s="104" t="s">
        <v>68</v>
      </c>
      <c r="D24" s="78"/>
      <c r="E24" s="78"/>
      <c r="F24" s="78"/>
      <c r="G24" s="78"/>
      <c r="H24" s="132">
        <v>2799951</v>
      </c>
      <c r="I24" s="67"/>
      <c r="J24" s="78"/>
      <c r="K24" s="67"/>
      <c r="L24" s="75"/>
      <c r="M24" s="75"/>
      <c r="N24" s="78"/>
      <c r="O24" s="78"/>
      <c r="P24" s="78">
        <v>6292.39</v>
      </c>
      <c r="Q24" s="78"/>
      <c r="R24" s="78"/>
      <c r="S24" s="78"/>
      <c r="T24" s="78"/>
      <c r="U24" s="78"/>
      <c r="V24" s="78"/>
    </row>
    <row r="25" spans="1:22" s="15" customFormat="1" ht="63" x14ac:dyDescent="0.25">
      <c r="A25" s="103">
        <v>6</v>
      </c>
      <c r="B25" s="129" t="s">
        <v>76</v>
      </c>
      <c r="C25" s="104" t="s">
        <v>69</v>
      </c>
      <c r="D25" s="78"/>
      <c r="E25" s="78"/>
      <c r="F25" s="78"/>
      <c r="G25" s="78"/>
      <c r="H25" s="132">
        <v>2799951</v>
      </c>
      <c r="I25" s="67"/>
      <c r="J25" s="78"/>
      <c r="K25" s="67"/>
      <c r="L25" s="75"/>
      <c r="M25" s="75"/>
      <c r="N25" s="78"/>
      <c r="O25" s="78"/>
      <c r="P25" s="78">
        <v>6292.39</v>
      </c>
      <c r="Q25" s="78"/>
      <c r="R25" s="78"/>
      <c r="S25" s="78"/>
      <c r="T25" s="78"/>
      <c r="U25" s="78"/>
      <c r="V25" s="78"/>
    </row>
    <row r="26" spans="1:22" s="15" customFormat="1" ht="63" x14ac:dyDescent="0.25">
      <c r="A26" s="103">
        <v>7</v>
      </c>
      <c r="B26" s="129" t="s">
        <v>77</v>
      </c>
      <c r="C26" s="104" t="s">
        <v>70</v>
      </c>
      <c r="D26" s="78"/>
      <c r="E26" s="78"/>
      <c r="F26" s="78"/>
      <c r="G26" s="78"/>
      <c r="H26" s="132">
        <v>2799951</v>
      </c>
      <c r="I26" s="67"/>
      <c r="J26" s="78"/>
      <c r="K26" s="67"/>
      <c r="L26" s="75"/>
      <c r="M26" s="75"/>
      <c r="N26" s="78"/>
      <c r="O26" s="78"/>
      <c r="P26" s="78">
        <v>6292.39</v>
      </c>
      <c r="Q26" s="78"/>
      <c r="R26" s="78"/>
      <c r="S26" s="78"/>
      <c r="T26" s="78"/>
      <c r="U26" s="78"/>
      <c r="V26" s="78"/>
    </row>
    <row r="27" spans="1:22" s="15" customFormat="1" ht="63.75" thickBot="1" x14ac:dyDescent="0.3">
      <c r="A27" s="103">
        <v>8</v>
      </c>
      <c r="B27" s="130" t="s">
        <v>78</v>
      </c>
      <c r="C27" s="104" t="s">
        <v>64</v>
      </c>
      <c r="D27" s="17"/>
      <c r="E27" s="17"/>
      <c r="F27" s="17"/>
      <c r="G27" s="17"/>
      <c r="H27" s="133">
        <v>2800048</v>
      </c>
      <c r="I27" s="105"/>
      <c r="J27" s="17"/>
      <c r="K27" s="105"/>
      <c r="L27" s="106"/>
      <c r="M27" s="106"/>
      <c r="N27" s="17"/>
      <c r="O27" s="17"/>
      <c r="P27" s="134">
        <v>6293</v>
      </c>
      <c r="Q27" s="17"/>
      <c r="R27" s="23"/>
      <c r="S27" s="23"/>
      <c r="T27" s="23"/>
      <c r="U27" s="23"/>
      <c r="V27" s="23"/>
    </row>
    <row r="28" spans="1:22" s="15" customFormat="1" ht="15.75" thickTop="1" x14ac:dyDescent="0.25">
      <c r="A28" s="107" t="s">
        <v>26</v>
      </c>
      <c r="B28" s="107"/>
      <c r="C28" s="107"/>
      <c r="D28" s="108">
        <f t="shared" ref="D28:V28" si="0">SUM(D27:D27)</f>
        <v>0</v>
      </c>
      <c r="E28" s="108">
        <f t="shared" si="0"/>
        <v>0</v>
      </c>
      <c r="F28" s="108">
        <f t="shared" si="0"/>
        <v>0</v>
      </c>
      <c r="G28" s="108">
        <f t="shared" si="0"/>
        <v>0</v>
      </c>
      <c r="H28" s="108">
        <f>SUM(H20:H27)</f>
        <v>21220032</v>
      </c>
      <c r="I28" s="109">
        <f t="shared" si="0"/>
        <v>0</v>
      </c>
      <c r="J28" s="108">
        <f t="shared" si="0"/>
        <v>0</v>
      </c>
      <c r="K28" s="109">
        <f t="shared" si="0"/>
        <v>0</v>
      </c>
      <c r="L28" s="110">
        <f t="shared" si="0"/>
        <v>0</v>
      </c>
      <c r="M28" s="110">
        <f t="shared" si="0"/>
        <v>0</v>
      </c>
      <c r="N28" s="108">
        <f t="shared" si="0"/>
        <v>0</v>
      </c>
      <c r="O28" s="108">
        <f t="shared" si="0"/>
        <v>0</v>
      </c>
      <c r="P28" s="108">
        <f>SUM(P20:P27)</f>
        <v>48100</v>
      </c>
      <c r="Q28" s="108">
        <f t="shared" si="0"/>
        <v>0</v>
      </c>
      <c r="R28" s="39">
        <f t="shared" si="0"/>
        <v>0</v>
      </c>
      <c r="S28" s="39">
        <f t="shared" si="0"/>
        <v>0</v>
      </c>
      <c r="T28" s="39">
        <f t="shared" si="0"/>
        <v>0</v>
      </c>
      <c r="U28" s="39">
        <f t="shared" si="0"/>
        <v>0</v>
      </c>
      <c r="V28" s="39">
        <f t="shared" si="0"/>
        <v>0</v>
      </c>
    </row>
    <row r="29" spans="1:22" s="15" customFormat="1" x14ac:dyDescent="0.25">
      <c r="A29" s="111" t="s">
        <v>38</v>
      </c>
      <c r="B29" s="112"/>
      <c r="C29" s="113"/>
      <c r="D29" s="108"/>
      <c r="E29" s="108"/>
      <c r="F29" s="108"/>
      <c r="G29" s="108"/>
      <c r="H29" s="108"/>
      <c r="I29" s="109"/>
      <c r="J29" s="108"/>
      <c r="K29" s="109"/>
      <c r="L29" s="110"/>
      <c r="M29" s="110"/>
      <c r="N29" s="108"/>
      <c r="O29" s="108"/>
      <c r="P29" s="108"/>
      <c r="Q29" s="108"/>
      <c r="R29" s="57"/>
      <c r="S29" s="57"/>
      <c r="T29" s="57"/>
      <c r="U29" s="57"/>
      <c r="V29" s="57"/>
    </row>
    <row r="30" spans="1:22" s="15" customFormat="1" x14ac:dyDescent="0.25">
      <c r="A30" s="114" t="s">
        <v>44</v>
      </c>
      <c r="B30" s="115"/>
      <c r="C30" s="116"/>
      <c r="D30" s="108"/>
      <c r="E30" s="108"/>
      <c r="F30" s="108"/>
      <c r="G30" s="108"/>
      <c r="H30" s="108"/>
      <c r="I30" s="109"/>
      <c r="J30" s="108"/>
      <c r="K30" s="109"/>
      <c r="L30" s="110"/>
      <c r="M30" s="110"/>
      <c r="N30" s="108"/>
      <c r="O30" s="108"/>
      <c r="P30" s="108"/>
      <c r="Q30" s="108"/>
      <c r="R30" s="57"/>
      <c r="S30" s="57"/>
      <c r="T30" s="57"/>
      <c r="U30" s="57"/>
      <c r="V30" s="57"/>
    </row>
    <row r="31" spans="1:22" s="15" customFormat="1" x14ac:dyDescent="0.25">
      <c r="A31" s="114" t="s">
        <v>45</v>
      </c>
      <c r="B31" s="115"/>
      <c r="C31" s="116"/>
      <c r="D31" s="108"/>
      <c r="E31" s="108"/>
      <c r="F31" s="108"/>
      <c r="G31" s="108"/>
      <c r="H31" s="108"/>
      <c r="I31" s="109"/>
      <c r="J31" s="108"/>
      <c r="K31" s="109"/>
      <c r="L31" s="110"/>
      <c r="M31" s="110"/>
      <c r="N31" s="108"/>
      <c r="O31" s="108"/>
      <c r="P31" s="108"/>
      <c r="Q31" s="108"/>
      <c r="R31" s="57"/>
      <c r="S31" s="57"/>
      <c r="T31" s="57"/>
      <c r="U31" s="57"/>
      <c r="V31" s="57"/>
    </row>
    <row r="32" spans="1:22" s="15" customFormat="1" x14ac:dyDescent="0.25">
      <c r="A32" s="114" t="s">
        <v>46</v>
      </c>
      <c r="B32" s="115"/>
      <c r="C32" s="116"/>
      <c r="D32" s="108"/>
      <c r="E32" s="108"/>
      <c r="F32" s="108"/>
      <c r="G32" s="108"/>
      <c r="H32" s="108"/>
      <c r="I32" s="109"/>
      <c r="J32" s="108"/>
      <c r="K32" s="109"/>
      <c r="L32" s="110"/>
      <c r="M32" s="110"/>
      <c r="N32" s="108"/>
      <c r="O32" s="108"/>
      <c r="P32" s="108"/>
      <c r="Q32" s="108"/>
      <c r="R32" s="57"/>
      <c r="S32" s="57"/>
      <c r="T32" s="57"/>
      <c r="U32" s="57"/>
      <c r="V32" s="57"/>
    </row>
    <row r="33" spans="1:22" s="15" customFormat="1" x14ac:dyDescent="0.25">
      <c r="A33" s="117" t="s">
        <v>28</v>
      </c>
      <c r="B33" s="117"/>
      <c r="C33" s="117"/>
      <c r="D33" s="17"/>
      <c r="E33" s="17"/>
      <c r="F33" s="17"/>
      <c r="G33" s="17"/>
      <c r="H33" s="17"/>
      <c r="I33" s="105"/>
      <c r="J33" s="17"/>
      <c r="K33" s="105"/>
      <c r="L33" s="106"/>
      <c r="M33" s="106"/>
      <c r="N33" s="17"/>
      <c r="O33" s="17"/>
      <c r="P33" s="17"/>
      <c r="Q33" s="17"/>
    </row>
    <row r="34" spans="1:22" s="15" customFormat="1" ht="15.75" x14ac:dyDescent="0.25">
      <c r="A34" s="103">
        <v>3</v>
      </c>
      <c r="B34" s="27"/>
      <c r="C34" s="104"/>
      <c r="D34" s="17"/>
      <c r="E34" s="17"/>
      <c r="F34" s="17"/>
      <c r="G34" s="17"/>
      <c r="H34" s="118"/>
      <c r="I34" s="105"/>
      <c r="J34" s="17"/>
      <c r="K34" s="105"/>
      <c r="L34" s="106"/>
      <c r="M34" s="106"/>
      <c r="N34" s="17"/>
      <c r="O34" s="17"/>
      <c r="P34" s="17"/>
      <c r="Q34" s="17"/>
      <c r="R34" s="23"/>
      <c r="S34" s="23"/>
      <c r="T34" s="23" t="e">
        <f>#REF!*H37</f>
        <v>#REF!</v>
      </c>
      <c r="U34" s="23"/>
      <c r="V34" s="23" t="e">
        <f>#REF!*H37</f>
        <v>#REF!</v>
      </c>
    </row>
    <row r="35" spans="1:22" s="15" customFormat="1" x14ac:dyDescent="0.25">
      <c r="A35" s="107" t="s">
        <v>29</v>
      </c>
      <c r="B35" s="107"/>
      <c r="C35" s="107"/>
      <c r="D35" s="108">
        <f t="shared" ref="D35:V35" si="1">SUM(D34:D34)</f>
        <v>0</v>
      </c>
      <c r="E35" s="108">
        <f t="shared" si="1"/>
        <v>0</v>
      </c>
      <c r="F35" s="108">
        <f t="shared" si="1"/>
        <v>0</v>
      </c>
      <c r="G35" s="108">
        <f t="shared" si="1"/>
        <v>0</v>
      </c>
      <c r="H35" s="108">
        <f t="shared" si="1"/>
        <v>0</v>
      </c>
      <c r="I35" s="109">
        <f t="shared" si="1"/>
        <v>0</v>
      </c>
      <c r="J35" s="108">
        <f t="shared" si="1"/>
        <v>0</v>
      </c>
      <c r="K35" s="109">
        <f t="shared" si="1"/>
        <v>0</v>
      </c>
      <c r="L35" s="110"/>
      <c r="M35" s="110"/>
      <c r="N35" s="108">
        <f t="shared" si="1"/>
        <v>0</v>
      </c>
      <c r="O35" s="108">
        <f t="shared" si="1"/>
        <v>0</v>
      </c>
      <c r="P35" s="108">
        <f t="shared" si="1"/>
        <v>0</v>
      </c>
      <c r="Q35" s="108">
        <f t="shared" si="1"/>
        <v>0</v>
      </c>
      <c r="R35" s="31">
        <f t="shared" si="1"/>
        <v>0</v>
      </c>
      <c r="S35" s="31">
        <f t="shared" si="1"/>
        <v>0</v>
      </c>
      <c r="T35" s="31" t="e">
        <f t="shared" si="1"/>
        <v>#REF!</v>
      </c>
      <c r="U35" s="31">
        <f t="shared" si="1"/>
        <v>0</v>
      </c>
      <c r="V35" s="31" t="e">
        <f t="shared" si="1"/>
        <v>#REF!</v>
      </c>
    </row>
    <row r="36" spans="1:22" s="15" customFormat="1" x14ac:dyDescent="0.25">
      <c r="A36" s="119" t="s">
        <v>18</v>
      </c>
      <c r="B36" s="119"/>
      <c r="C36" s="119"/>
      <c r="D36" s="120">
        <f t="shared" ref="D36:V36" si="2">D28+D35</f>
        <v>0</v>
      </c>
      <c r="E36" s="120">
        <f t="shared" si="2"/>
        <v>0</v>
      </c>
      <c r="F36" s="120">
        <f t="shared" si="2"/>
        <v>0</v>
      </c>
      <c r="G36" s="120">
        <f t="shared" si="2"/>
        <v>0</v>
      </c>
      <c r="H36" s="120">
        <f t="shared" si="2"/>
        <v>21220032</v>
      </c>
      <c r="I36" s="121">
        <f t="shared" si="2"/>
        <v>0</v>
      </c>
      <c r="J36" s="120">
        <f t="shared" si="2"/>
        <v>0</v>
      </c>
      <c r="K36" s="121">
        <f t="shared" si="2"/>
        <v>0</v>
      </c>
      <c r="L36" s="122"/>
      <c r="M36" s="122"/>
      <c r="N36" s="120">
        <f t="shared" si="2"/>
        <v>0</v>
      </c>
      <c r="O36" s="120">
        <f t="shared" si="2"/>
        <v>0</v>
      </c>
      <c r="P36" s="120">
        <f t="shared" si="2"/>
        <v>48100</v>
      </c>
      <c r="Q36" s="120">
        <f t="shared" si="2"/>
        <v>0</v>
      </c>
      <c r="R36" s="28">
        <f t="shared" si="2"/>
        <v>0</v>
      </c>
      <c r="S36" s="28">
        <f t="shared" si="2"/>
        <v>0</v>
      </c>
      <c r="T36" s="28" t="e">
        <f t="shared" si="2"/>
        <v>#REF!</v>
      </c>
      <c r="U36" s="28">
        <f t="shared" si="2"/>
        <v>0</v>
      </c>
      <c r="V36" s="28" t="e">
        <f t="shared" si="2"/>
        <v>#REF!</v>
      </c>
    </row>
    <row r="37" spans="1:22" s="15" customFormat="1" ht="15" hidden="1" customHeight="1" x14ac:dyDescent="0.25">
      <c r="A37" s="123" t="s">
        <v>34</v>
      </c>
      <c r="B37" s="123"/>
      <c r="C37" s="123"/>
      <c r="D37" s="120"/>
      <c r="E37" s="120"/>
      <c r="F37" s="120"/>
      <c r="G37" s="120"/>
      <c r="H37" s="124"/>
      <c r="I37" s="121"/>
      <c r="J37" s="120"/>
      <c r="K37" s="121"/>
      <c r="L37" s="122"/>
      <c r="M37" s="122"/>
      <c r="N37" s="120"/>
      <c r="O37" s="120"/>
      <c r="P37" s="120"/>
      <c r="Q37" s="120"/>
      <c r="R37" s="24"/>
      <c r="S37" s="24"/>
      <c r="T37" s="24"/>
      <c r="U37" s="24"/>
      <c r="V37" s="24"/>
    </row>
    <row r="38" spans="1:22" s="15" customFormat="1" hidden="1" x14ac:dyDescent="0.25">
      <c r="A38" s="125" t="s">
        <v>35</v>
      </c>
      <c r="B38" s="125"/>
      <c r="C38" s="125"/>
      <c r="D38" s="120"/>
      <c r="E38" s="120"/>
      <c r="F38" s="120"/>
      <c r="G38" s="120"/>
      <c r="H38" s="120">
        <f>H36*H37</f>
        <v>0</v>
      </c>
      <c r="I38" s="121"/>
      <c r="J38" s="120"/>
      <c r="K38" s="121"/>
      <c r="L38" s="122"/>
      <c r="M38" s="122"/>
      <c r="N38" s="120"/>
      <c r="O38" s="120"/>
      <c r="P38" s="120"/>
      <c r="Q38" s="120"/>
      <c r="R38" s="24"/>
      <c r="S38" s="24"/>
      <c r="T38" s="24"/>
      <c r="U38" s="24"/>
      <c r="V38" s="24"/>
    </row>
    <row r="39" spans="1:22" s="15" customFormat="1" x14ac:dyDescent="0.25">
      <c r="A39" s="103"/>
      <c r="B39" s="103" t="s">
        <v>2</v>
      </c>
      <c r="C39" s="118"/>
      <c r="D39" s="118"/>
      <c r="E39" s="17"/>
      <c r="F39" s="126"/>
      <c r="G39" s="17"/>
      <c r="H39" s="127">
        <f>H36*20%</f>
        <v>4244006.4000000004</v>
      </c>
      <c r="I39" s="105"/>
      <c r="J39" s="17"/>
      <c r="K39" s="105"/>
      <c r="L39" s="106"/>
      <c r="M39" s="106"/>
      <c r="N39" s="17"/>
      <c r="O39" s="17"/>
      <c r="P39" s="17"/>
      <c r="Q39" s="17"/>
      <c r="R39" s="24"/>
      <c r="S39" s="24"/>
      <c r="T39" s="24"/>
      <c r="U39" s="24"/>
      <c r="V39" s="24"/>
    </row>
    <row r="40" spans="1:22" s="15" customFormat="1" x14ac:dyDescent="0.25">
      <c r="A40" s="103"/>
      <c r="B40" s="103" t="s">
        <v>3</v>
      </c>
      <c r="C40" s="118"/>
      <c r="D40" s="118"/>
      <c r="E40" s="17"/>
      <c r="F40" s="126"/>
      <c r="G40" s="17"/>
      <c r="H40" s="127">
        <f>H36+H39</f>
        <v>25464038.399999999</v>
      </c>
      <c r="I40" s="105"/>
      <c r="J40" s="17"/>
      <c r="K40" s="105"/>
      <c r="L40" s="106"/>
      <c r="M40" s="106"/>
      <c r="N40" s="17"/>
      <c r="O40" s="17"/>
      <c r="P40" s="17"/>
      <c r="Q40" s="17"/>
      <c r="R40" s="24"/>
      <c r="S40" s="24"/>
      <c r="T40" s="24"/>
      <c r="U40" s="24"/>
      <c r="V40" s="24"/>
    </row>
    <row r="41" spans="1:22" hidden="1" x14ac:dyDescent="0.25">
      <c r="A41" s="95" t="s">
        <v>19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24"/>
      <c r="S41" s="24"/>
      <c r="T41" s="24"/>
      <c r="U41" s="24"/>
      <c r="V41" s="24"/>
    </row>
    <row r="42" spans="1:22" ht="15" hidden="1" customHeight="1" x14ac:dyDescent="0.25">
      <c r="A42" s="48" t="s">
        <v>11</v>
      </c>
      <c r="B42" s="96" t="s">
        <v>12</v>
      </c>
      <c r="C42" s="96"/>
      <c r="D42" s="25"/>
      <c r="E42" s="22"/>
      <c r="F42" s="26"/>
      <c r="G42" s="22"/>
      <c r="H42" s="21" t="e">
        <f>#REF!</f>
        <v>#REF!</v>
      </c>
      <c r="I42" s="22"/>
      <c r="J42" s="22"/>
      <c r="K42" s="22"/>
      <c r="L42" s="22"/>
      <c r="M42" s="22"/>
      <c r="N42" s="22"/>
      <c r="O42" s="22"/>
      <c r="P42" s="22"/>
      <c r="Q42" s="22"/>
      <c r="R42" s="24"/>
      <c r="S42" s="24"/>
      <c r="T42" s="24"/>
      <c r="U42" s="24"/>
      <c r="V42" s="24"/>
    </row>
    <row r="43" spans="1:22" ht="13.5" hidden="1" customHeight="1" x14ac:dyDescent="0.25">
      <c r="A43" s="93" t="s">
        <v>6</v>
      </c>
      <c r="B43" s="93"/>
      <c r="C43" s="93"/>
      <c r="D43" s="93"/>
      <c r="E43" s="93"/>
      <c r="F43" s="93"/>
      <c r="G43" s="20"/>
      <c r="H43" s="21">
        <f>E36*6.21+16</f>
        <v>16</v>
      </c>
      <c r="I43" s="22"/>
      <c r="J43" s="22"/>
      <c r="K43" s="22"/>
      <c r="L43" s="22"/>
      <c r="M43" s="22"/>
      <c r="N43" s="22"/>
      <c r="O43" s="22"/>
      <c r="P43" s="22"/>
      <c r="Q43" s="22"/>
      <c r="R43" s="24"/>
      <c r="S43" s="24"/>
      <c r="T43" s="24"/>
      <c r="U43" s="24"/>
      <c r="V43" s="24"/>
    </row>
    <row r="44" spans="1:22" ht="13.5" hidden="1" customHeight="1" x14ac:dyDescent="0.25">
      <c r="A44" s="93" t="s">
        <v>13</v>
      </c>
      <c r="B44" s="93"/>
      <c r="C44" s="93"/>
      <c r="D44" s="93"/>
      <c r="E44" s="93"/>
      <c r="F44" s="93"/>
      <c r="G44" s="20"/>
      <c r="H44" s="21">
        <f>F36*5.19+1</f>
        <v>1</v>
      </c>
      <c r="I44" s="22"/>
      <c r="J44" s="22"/>
      <c r="K44" s="22"/>
      <c r="L44" s="22"/>
      <c r="M44" s="22"/>
      <c r="N44" s="22"/>
      <c r="O44" s="22"/>
      <c r="P44" s="22"/>
      <c r="Q44" s="22"/>
      <c r="R44" s="24"/>
      <c r="S44" s="24"/>
      <c r="T44" s="24"/>
      <c r="U44" s="24"/>
      <c r="V44" s="24"/>
    </row>
    <row r="45" spans="1:22" ht="15.75" hidden="1" customHeight="1" x14ac:dyDescent="0.25">
      <c r="A45" s="24"/>
      <c r="B45" s="25" t="s">
        <v>37</v>
      </c>
      <c r="C45" s="32"/>
      <c r="D45" s="32">
        <f>D36</f>
        <v>0</v>
      </c>
      <c r="E45" s="32"/>
      <c r="F45" s="33"/>
      <c r="G45" s="32"/>
      <c r="H45" s="32">
        <f>H36+H43+H44</f>
        <v>21220049</v>
      </c>
      <c r="I45" s="32"/>
      <c r="J45" s="32"/>
      <c r="K45" s="32"/>
      <c r="L45" s="32"/>
      <c r="M45" s="32"/>
      <c r="N45" s="32"/>
      <c r="O45" s="32"/>
      <c r="P45" s="32"/>
      <c r="Q45" s="32"/>
      <c r="R45" s="40"/>
      <c r="S45" s="40"/>
      <c r="T45" s="40"/>
      <c r="U45" s="40"/>
      <c r="V45" s="40"/>
    </row>
    <row r="46" spans="1:22" s="12" customFormat="1" x14ac:dyDescent="0.25">
      <c r="A46" s="87" t="s">
        <v>41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3"/>
      <c r="S46" s="3"/>
      <c r="T46" s="3"/>
      <c r="U46" s="3"/>
      <c r="V46" s="3"/>
    </row>
    <row r="47" spans="1:22" s="12" customFormat="1" x14ac:dyDescent="0.25">
      <c r="A47" s="55"/>
      <c r="B47" s="59" t="s">
        <v>42</v>
      </c>
      <c r="C47" s="56"/>
      <c r="D47" s="56"/>
      <c r="E47" s="56"/>
      <c r="F47" s="56"/>
      <c r="G47" s="56"/>
      <c r="H47" s="56"/>
      <c r="I47" s="56"/>
      <c r="J47" s="56"/>
      <c r="K47" s="66"/>
      <c r="L47" s="70"/>
      <c r="M47" s="70"/>
      <c r="N47" s="56"/>
      <c r="O47" s="56"/>
      <c r="P47" s="56"/>
      <c r="Q47" s="56"/>
      <c r="R47" s="3"/>
      <c r="S47" s="3"/>
      <c r="T47" s="3"/>
      <c r="U47" s="3"/>
      <c r="V47" s="3"/>
    </row>
    <row r="48" spans="1:22" ht="15.75" x14ac:dyDescent="0.25">
      <c r="A48" s="8"/>
      <c r="B48" s="58" t="s">
        <v>43</v>
      </c>
      <c r="C48" s="5"/>
      <c r="D48" s="5"/>
      <c r="E48" s="5"/>
      <c r="F48" s="5"/>
      <c r="G48" s="16"/>
      <c r="H48" s="16"/>
      <c r="I48" s="5"/>
      <c r="J48" s="5"/>
      <c r="K48" s="16"/>
      <c r="L48" s="16"/>
      <c r="M48" s="16"/>
      <c r="N48" s="5"/>
      <c r="O48" s="5"/>
      <c r="P48" s="5"/>
      <c r="Q48" s="5"/>
    </row>
    <row r="49" spans="1:22" ht="15.75" x14ac:dyDescent="0.25">
      <c r="A49" s="8"/>
      <c r="B49" s="5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</row>
    <row r="50" spans="1:22" s="34" customFormat="1" ht="22.15" customHeight="1" x14ac:dyDescent="0.25">
      <c r="B50" s="18" t="s">
        <v>57</v>
      </c>
      <c r="C50" s="35"/>
      <c r="D50" s="46"/>
      <c r="E50" s="35"/>
      <c r="F50" s="84" t="s">
        <v>25</v>
      </c>
      <c r="G50" s="84"/>
      <c r="H50" s="61"/>
      <c r="I50" s="77" t="s">
        <v>56</v>
      </c>
      <c r="J50" s="19"/>
      <c r="K50" s="19"/>
      <c r="L50" s="19"/>
      <c r="M50" s="19"/>
      <c r="N50" s="19"/>
      <c r="O50" s="19"/>
      <c r="P50" s="19"/>
      <c r="Q50" s="19"/>
      <c r="R50" s="3"/>
      <c r="S50" s="3"/>
      <c r="T50" s="3"/>
      <c r="U50" s="3"/>
      <c r="V50" s="3"/>
    </row>
    <row r="51" spans="1:22" s="34" customFormat="1" ht="15.75" x14ac:dyDescent="0.25">
      <c r="B51" s="18"/>
      <c r="C51" s="19"/>
      <c r="D51" s="19"/>
      <c r="E51" s="60"/>
      <c r="F51" s="19"/>
      <c r="G51" s="37"/>
      <c r="H51" s="36"/>
      <c r="I51" s="19"/>
      <c r="J51" s="19"/>
      <c r="K51" s="19"/>
      <c r="L51" s="19"/>
      <c r="M51" s="19"/>
      <c r="N51" s="19"/>
      <c r="O51" s="19"/>
      <c r="P51" s="19"/>
      <c r="Q51" s="19"/>
      <c r="R51" s="3"/>
      <c r="S51" s="3"/>
      <c r="T51" s="3"/>
      <c r="U51" s="3"/>
      <c r="V51" s="3"/>
    </row>
    <row r="52" spans="1:22" s="34" customFormat="1" ht="15.75" x14ac:dyDescent="0.25">
      <c r="B52" s="18" t="s">
        <v>58</v>
      </c>
      <c r="C52" s="35"/>
      <c r="D52" s="47"/>
      <c r="E52" s="35"/>
      <c r="F52" s="47"/>
      <c r="G52" s="62"/>
      <c r="H52" s="62"/>
      <c r="I52" s="76" t="s">
        <v>60</v>
      </c>
      <c r="J52" s="19"/>
      <c r="K52" s="19"/>
      <c r="L52" s="19"/>
      <c r="M52" s="19"/>
      <c r="N52" s="19"/>
      <c r="O52" s="19"/>
      <c r="P52" s="19"/>
      <c r="Q52" s="19"/>
      <c r="R52" s="3"/>
      <c r="S52" s="3"/>
      <c r="T52" s="3"/>
      <c r="U52" s="3"/>
      <c r="V52" s="3"/>
    </row>
    <row r="53" spans="1:22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22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22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22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22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22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22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22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22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22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22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22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3:17" x14ac:dyDescent="0.25">
      <c r="C86" s="1"/>
      <c r="D86" s="1"/>
      <c r="E86" s="1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</sheetData>
  <mergeCells count="42">
    <mergeCell ref="S16:V16"/>
    <mergeCell ref="A5:V5"/>
    <mergeCell ref="A6:V6"/>
    <mergeCell ref="A8:Q8"/>
    <mergeCell ref="A13:B13"/>
    <mergeCell ref="C13:D13"/>
    <mergeCell ref="A10:B10"/>
    <mergeCell ref="C10:D10"/>
    <mergeCell ref="A12:B12"/>
    <mergeCell ref="C12:D12"/>
    <mergeCell ref="O2:R2"/>
    <mergeCell ref="A41:Q41"/>
    <mergeCell ref="B42:C42"/>
    <mergeCell ref="I16:Q16"/>
    <mergeCell ref="D15:G15"/>
    <mergeCell ref="E16:G16"/>
    <mergeCell ref="A33:C33"/>
    <mergeCell ref="A35:C35"/>
    <mergeCell ref="A38:C38"/>
    <mergeCell ref="A29:C29"/>
    <mergeCell ref="A30:C30"/>
    <mergeCell ref="A31:C31"/>
    <mergeCell ref="A32:C32"/>
    <mergeCell ref="A37:C37"/>
    <mergeCell ref="R15:V15"/>
    <mergeCell ref="R16:R17"/>
    <mergeCell ref="F50:G50"/>
    <mergeCell ref="A11:B11"/>
    <mergeCell ref="C11:D11"/>
    <mergeCell ref="A46:Q46"/>
    <mergeCell ref="A14:Q14"/>
    <mergeCell ref="D16:D17"/>
    <mergeCell ref="H16:H17"/>
    <mergeCell ref="A19:C19"/>
    <mergeCell ref="H15:Q15"/>
    <mergeCell ref="A15:A17"/>
    <mergeCell ref="A43:F43"/>
    <mergeCell ref="A28:C28"/>
    <mergeCell ref="A44:F44"/>
    <mergeCell ref="A36:C36"/>
    <mergeCell ref="B15:B17"/>
    <mergeCell ref="C15:C17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2021-10-20T07:56:40Z</dcterms:modified>
</cp:coreProperties>
</file>